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0"/>
  </bookViews>
  <sheets>
    <sheet name="Лист1" sheetId="1" r:id="rId1"/>
    <sheet name="Лист2" sheetId="2" r:id="rId2"/>
  </sheets>
  <definedNames>
    <definedName name="_xlnm.Print_Area" localSheetId="0">'Лист1'!$C$2:$L$21</definedName>
  </definedNames>
  <calcPr fullCalcOnLoad="1"/>
</workbook>
</file>

<file path=xl/sharedStrings.xml><?xml version="1.0" encoding="utf-8"?>
<sst xmlns="http://schemas.openxmlformats.org/spreadsheetml/2006/main" count="34" uniqueCount="22">
  <si>
    <t>x_i</t>
  </si>
  <si>
    <t>n_i</t>
  </si>
  <si>
    <t>x_i_min</t>
  </si>
  <si>
    <t>x_i_max</t>
  </si>
  <si>
    <t>F(x_i_min)</t>
  </si>
  <si>
    <t>F(x_i_max)</t>
  </si>
  <si>
    <t>p_i</t>
  </si>
  <si>
    <t>n*p_i</t>
  </si>
  <si>
    <t>n_i-n*p_i</t>
  </si>
  <si>
    <t>(n_i-n*p_i)^2/n*p_i</t>
  </si>
  <si>
    <t>X_sr</t>
  </si>
  <si>
    <t>S</t>
  </si>
  <si>
    <t>n=</t>
  </si>
  <si>
    <t>shi2=</t>
  </si>
  <si>
    <t>∑p_i=</t>
  </si>
  <si>
    <t>n'=</t>
  </si>
  <si>
    <t>Пример использования критерия согласия Пирсона (по количеству наблюдений)</t>
  </si>
  <si>
    <t>Пример использования критерия согласия Пирсона (по частоте наблюдений)</t>
  </si>
  <si>
    <t>p_i%</t>
  </si>
  <si>
    <t>∑p_i%=</t>
  </si>
  <si>
    <t>p_i%-n*p_i</t>
  </si>
  <si>
    <t>(p_i%-n*p_i)^2/n*p_i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</si>
</sst>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0"/>
  <sheetViews>
    <sheetView tabSelected="1" workbookViewId="0" topLeftCell="A7">
      <selection activeCell="D40" sqref="D40"/>
    </sheetView>
  </sheetViews>
  <sheetFormatPr defaultColWidth="9.00390625" defaultRowHeight="12.75"/>
  <cols>
    <col min="7" max="8" width="11.375" style="0" customWidth="1"/>
    <col min="11" max="11" width="10.875" style="0" customWidth="1"/>
    <col min="12" max="12" width="18.25390625" style="0" customWidth="1"/>
  </cols>
  <sheetData>
    <row r="1" ht="12.75">
      <c r="C1" s="6" t="s">
        <v>16</v>
      </c>
    </row>
    <row r="3" spans="3:4" ht="12.75">
      <c r="C3" t="s">
        <v>10</v>
      </c>
      <c r="D3">
        <v>0.18</v>
      </c>
    </row>
    <row r="4" spans="3:4" ht="12.75">
      <c r="C4" t="s">
        <v>11</v>
      </c>
      <c r="D4">
        <v>0.0186</v>
      </c>
    </row>
    <row r="7" spans="3:12" ht="12.75"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</row>
    <row r="8" spans="3:12" ht="12.75">
      <c r="C8" s="1">
        <v>0.14</v>
      </c>
      <c r="D8" s="3">
        <v>8</v>
      </c>
      <c r="E8">
        <f>C8-(C9-C8)/2</f>
        <v>0.1350000000000005</v>
      </c>
      <c r="F8" s="2">
        <f>(C8+C9)/2</f>
        <v>0.14499999999999952</v>
      </c>
      <c r="G8" s="2">
        <f>NORMDIST(E8,$D$3,$D$4,1)</f>
        <v>0.007774032506436268</v>
      </c>
      <c r="H8" s="2">
        <f>NORMDIST(F8,$D$3,$D$4,1)</f>
        <v>0.02993699216684964</v>
      </c>
      <c r="I8" s="2">
        <f>H8-G8</f>
        <v>0.022162959660413373</v>
      </c>
      <c r="J8" s="5">
        <f>$D$19*I8</f>
        <v>6.528768011008999</v>
      </c>
      <c r="K8" s="5">
        <f>D8-J8</f>
        <v>1.4712319889910006</v>
      </c>
      <c r="L8" s="2">
        <f>K8^2/J8</f>
        <v>0.3315362962477045</v>
      </c>
    </row>
    <row r="9" spans="3:12" ht="12.75">
      <c r="C9" s="1">
        <v>0.149999999999999</v>
      </c>
      <c r="D9" s="3">
        <v>18</v>
      </c>
      <c r="E9" s="2">
        <f>(C8+C9)/2</f>
        <v>0.14499999999999952</v>
      </c>
      <c r="F9" s="2">
        <f aca="true" t="shared" si="0" ref="F9:F15">(C9+C10)/2</f>
        <v>0.1549999999999995</v>
      </c>
      <c r="G9" s="2">
        <f aca="true" t="shared" si="1" ref="G9:G16">NORMDIST(E9,$D$3,$D$4,1)</f>
        <v>0.02993699216684964</v>
      </c>
      <c r="H9" s="2">
        <f aca="true" t="shared" si="2" ref="H9:H16">NORMDIST(F9,$D$3,$D$4,1)</f>
        <v>0.08946028588573673</v>
      </c>
      <c r="I9" s="2">
        <f aca="true" t="shared" si="3" ref="I9:I16">H9-G9</f>
        <v>0.059523293718887094</v>
      </c>
      <c r="J9" s="5">
        <f aca="true" t="shared" si="4" ref="J9:J16">$D$19*I9</f>
        <v>17.53438087223928</v>
      </c>
      <c r="K9" s="5">
        <f aca="true" t="shared" si="5" ref="K9:K16">D9-J9</f>
        <v>0.46561912776072134</v>
      </c>
      <c r="L9" s="2">
        <f aca="true" t="shared" si="6" ref="L9:L16">K9^2/J9</f>
        <v>0.012364347148401353</v>
      </c>
    </row>
    <row r="10" spans="3:12" ht="12.75">
      <c r="C10" s="1">
        <v>0.16</v>
      </c>
      <c r="D10" s="3">
        <v>34</v>
      </c>
      <c r="E10" s="2">
        <f aca="true" t="shared" si="7" ref="E10:E16">(C9+C10)/2</f>
        <v>0.1549999999999995</v>
      </c>
      <c r="F10" s="2">
        <f t="shared" si="0"/>
        <v>0.165</v>
      </c>
      <c r="G10" s="2">
        <f t="shared" si="1"/>
        <v>0.08946028588573673</v>
      </c>
      <c r="H10" s="2">
        <f t="shared" si="2"/>
        <v>0.20999124862016982</v>
      </c>
      <c r="I10" s="2">
        <f t="shared" si="3"/>
        <v>0.12053096273443309</v>
      </c>
      <c r="J10" s="5">
        <f t="shared" si="4"/>
        <v>35.50602924402053</v>
      </c>
      <c r="K10" s="5">
        <f t="shared" si="5"/>
        <v>-1.5060292440205316</v>
      </c>
      <c r="L10" s="2">
        <f t="shared" si="6"/>
        <v>0.06387997002585194</v>
      </c>
    </row>
    <row r="11" spans="3:12" ht="12.75">
      <c r="C11" s="1">
        <v>0.17</v>
      </c>
      <c r="D11" s="3">
        <v>43</v>
      </c>
      <c r="E11" s="2">
        <f t="shared" si="7"/>
        <v>0.165</v>
      </c>
      <c r="F11" s="2">
        <f t="shared" si="0"/>
        <v>0.1749999999999995</v>
      </c>
      <c r="G11" s="2">
        <f t="shared" si="1"/>
        <v>0.20999124862016982</v>
      </c>
      <c r="H11" s="2">
        <f t="shared" si="2"/>
        <v>0.39403517669450183</v>
      </c>
      <c r="I11" s="2">
        <f t="shared" si="3"/>
        <v>0.184043928074332</v>
      </c>
      <c r="J11" s="5">
        <f t="shared" si="4"/>
        <v>54.21568818619276</v>
      </c>
      <c r="K11" s="5">
        <f t="shared" si="5"/>
        <v>-11.215688186192757</v>
      </c>
      <c r="L11" s="2">
        <f t="shared" si="6"/>
        <v>2.3202077793036198</v>
      </c>
    </row>
    <row r="12" spans="3:12" ht="12.75">
      <c r="C12" s="1">
        <v>0.179999999999999</v>
      </c>
      <c r="D12" s="3">
        <v>69</v>
      </c>
      <c r="E12" s="2">
        <f t="shared" si="7"/>
        <v>0.1749999999999995</v>
      </c>
      <c r="F12" s="2">
        <f t="shared" si="0"/>
        <v>0.1849999999999995</v>
      </c>
      <c r="G12" s="2">
        <f t="shared" si="1"/>
        <v>0.39403517669450183</v>
      </c>
      <c r="H12" s="2">
        <f t="shared" si="2"/>
        <v>0.6059648233054775</v>
      </c>
      <c r="I12" s="2">
        <f t="shared" si="3"/>
        <v>0.21192964661097569</v>
      </c>
      <c r="J12" s="5">
        <f t="shared" si="4"/>
        <v>62.43026737307037</v>
      </c>
      <c r="K12" s="5">
        <f t="shared" si="5"/>
        <v>6.569732626929628</v>
      </c>
      <c r="L12" s="2">
        <f t="shared" si="6"/>
        <v>0.6913535470130241</v>
      </c>
    </row>
    <row r="13" spans="3:12" ht="12.75">
      <c r="C13" s="1">
        <v>0.19</v>
      </c>
      <c r="D13" s="3">
        <v>51</v>
      </c>
      <c r="E13" s="2">
        <f t="shared" si="7"/>
        <v>0.1849999999999995</v>
      </c>
      <c r="F13" s="2">
        <f t="shared" si="0"/>
        <v>0.195</v>
      </c>
      <c r="G13" s="2">
        <f t="shared" si="1"/>
        <v>0.6059648233054775</v>
      </c>
      <c r="H13" s="2">
        <f t="shared" si="2"/>
        <v>0.7900087513798307</v>
      </c>
      <c r="I13" s="2">
        <f t="shared" si="3"/>
        <v>0.1840439280743532</v>
      </c>
      <c r="J13" s="5">
        <f t="shared" si="4"/>
        <v>54.215688186199</v>
      </c>
      <c r="K13" s="5">
        <f t="shared" si="5"/>
        <v>-3.215688186199003</v>
      </c>
      <c r="L13" s="2">
        <f t="shared" si="6"/>
        <v>0.1907317025165443</v>
      </c>
    </row>
    <row r="14" spans="3:12" ht="12.75">
      <c r="C14" s="1">
        <v>0.2</v>
      </c>
      <c r="D14" s="3">
        <v>36</v>
      </c>
      <c r="E14" s="2">
        <f t="shared" si="7"/>
        <v>0.195</v>
      </c>
      <c r="F14" s="2">
        <f t="shared" si="0"/>
        <v>0.20499999999999952</v>
      </c>
      <c r="G14" s="2">
        <f t="shared" si="1"/>
        <v>0.7900087513798307</v>
      </c>
      <c r="H14" s="2">
        <f t="shared" si="2"/>
        <v>0.9105397141142549</v>
      </c>
      <c r="I14" s="2">
        <f t="shared" si="3"/>
        <v>0.12053096273442421</v>
      </c>
      <c r="J14" s="5">
        <f t="shared" si="4"/>
        <v>35.50602924401792</v>
      </c>
      <c r="K14" s="5">
        <f t="shared" si="5"/>
        <v>0.4939707559820832</v>
      </c>
      <c r="L14" s="2">
        <f t="shared" si="6"/>
        <v>0.006872272483316936</v>
      </c>
    </row>
    <row r="15" spans="3:12" ht="12.75">
      <c r="C15" s="1">
        <v>0.209999999999999</v>
      </c>
      <c r="D15" s="3">
        <v>23</v>
      </c>
      <c r="E15" s="2">
        <f t="shared" si="7"/>
        <v>0.20499999999999952</v>
      </c>
      <c r="F15" s="2">
        <f t="shared" si="0"/>
        <v>0.2149999999999995</v>
      </c>
      <c r="G15" s="2">
        <f t="shared" si="1"/>
        <v>0.9105397141142549</v>
      </c>
      <c r="H15" s="2">
        <f t="shared" si="2"/>
        <v>0.9700630078331467</v>
      </c>
      <c r="I15" s="2">
        <f t="shared" si="3"/>
        <v>0.05952329371889176</v>
      </c>
      <c r="J15" s="5">
        <f t="shared" si="4"/>
        <v>17.53438087224065</v>
      </c>
      <c r="K15" s="5">
        <f t="shared" si="5"/>
        <v>5.46561912775935</v>
      </c>
      <c r="L15" s="2">
        <f t="shared" si="6"/>
        <v>1.7036810519510246</v>
      </c>
    </row>
    <row r="16" spans="3:12" ht="12.75">
      <c r="C16" s="1">
        <v>0.22</v>
      </c>
      <c r="D16" s="3">
        <v>8</v>
      </c>
      <c r="E16" s="2">
        <f t="shared" si="7"/>
        <v>0.2149999999999995</v>
      </c>
      <c r="F16" s="2">
        <f>C16+(C16-C15)/2</f>
        <v>0.2250000000000005</v>
      </c>
      <c r="G16" s="2">
        <f t="shared" si="1"/>
        <v>0.9700630078331467</v>
      </c>
      <c r="H16" s="2">
        <f t="shared" si="2"/>
        <v>0.9922259674935651</v>
      </c>
      <c r="I16" s="2">
        <f t="shared" si="3"/>
        <v>0.02216295966041837</v>
      </c>
      <c r="J16" s="5">
        <f t="shared" si="4"/>
        <v>6.528768011010471</v>
      </c>
      <c r="K16" s="5">
        <f t="shared" si="5"/>
        <v>1.471231988989529</v>
      </c>
      <c r="L16" s="2">
        <f t="shared" si="6"/>
        <v>0.33153629624696646</v>
      </c>
    </row>
    <row r="18" spans="3:12" ht="12.75">
      <c r="C18" s="4" t="s">
        <v>12</v>
      </c>
      <c r="D18" s="3">
        <f>SUM(D8:D16)</f>
        <v>290</v>
      </c>
      <c r="H18" s="4" t="s">
        <v>14</v>
      </c>
      <c r="I18" s="2">
        <f>SUM(I8:I16)</f>
        <v>0.9844519349871288</v>
      </c>
      <c r="K18" s="4" t="s">
        <v>13</v>
      </c>
      <c r="L18" s="2">
        <f>SUM(L8:L16)</f>
        <v>5.652163262936454</v>
      </c>
    </row>
    <row r="19" spans="3:4" ht="12.75">
      <c r="C19" s="4" t="s">
        <v>15</v>
      </c>
      <c r="D19" s="3">
        <f>D18/I18</f>
        <v>294.5801513446074</v>
      </c>
    </row>
    <row r="24" ht="12.75">
      <c r="C24" s="6" t="s">
        <v>17</v>
      </c>
    </row>
    <row r="26" spans="3:4" ht="12.75">
      <c r="C26" t="s">
        <v>10</v>
      </c>
      <c r="D26">
        <v>0.75</v>
      </c>
    </row>
    <row r="27" spans="3:4" ht="12.75">
      <c r="C27" t="s">
        <v>11</v>
      </c>
      <c r="D27">
        <v>0.0722</v>
      </c>
    </row>
    <row r="30" spans="3:12" ht="12.75">
      <c r="C30" s="7" t="s">
        <v>0</v>
      </c>
      <c r="D30" s="7" t="s">
        <v>18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20</v>
      </c>
      <c r="L30" s="7" t="s">
        <v>21</v>
      </c>
    </row>
    <row r="31" spans="3:12" ht="12.75">
      <c r="C31" s="1">
        <v>0.6</v>
      </c>
      <c r="D31" s="5">
        <v>3.8</v>
      </c>
      <c r="E31">
        <f>C31-(C32-C31)/2</f>
        <v>0.575</v>
      </c>
      <c r="F31">
        <f>C31+(C32-C31)/2</f>
        <v>0.625</v>
      </c>
      <c r="G31" s="2">
        <f>NORMDIST(E31,$D$26,$D$27,1)</f>
        <v>0.0076790504673617255</v>
      </c>
      <c r="H31" s="2">
        <f>NORMDIST(F31,$D$26,$D$27,1)</f>
        <v>0.041698962897186886</v>
      </c>
      <c r="I31" s="2">
        <f>H31-G31</f>
        <v>0.03401991242982516</v>
      </c>
      <c r="J31" s="5">
        <f>$D$40*I31</f>
        <v>3.455054315901077</v>
      </c>
      <c r="K31" s="5">
        <f>D31-J31</f>
        <v>0.3449456840989229</v>
      </c>
      <c r="L31" s="2">
        <f>K31^2/J31</f>
        <v>0.034438684344515726</v>
      </c>
    </row>
    <row r="32" spans="3:12" ht="12.75">
      <c r="C32" s="1">
        <v>0.65</v>
      </c>
      <c r="D32" s="5">
        <v>12.6</v>
      </c>
      <c r="E32">
        <f>C31+(C32-C31)/2</f>
        <v>0.625</v>
      </c>
      <c r="F32">
        <f aca="true" t="shared" si="8" ref="F32:F37">C32+(C33-C32)/2</f>
        <v>0.675</v>
      </c>
      <c r="G32" s="2">
        <f aca="true" t="shared" si="9" ref="G32:H37">NORMDIST(E32,$D$26,$D$27,1)</f>
        <v>0.041698962897186886</v>
      </c>
      <c r="H32" s="2">
        <f t="shared" si="9"/>
        <v>0.14945326186770558</v>
      </c>
      <c r="I32" s="2">
        <f aca="true" t="shared" si="10" ref="I32:I37">H32-G32</f>
        <v>0.10775429897051869</v>
      </c>
      <c r="J32" s="5">
        <f aca="true" t="shared" si="11" ref="J32:J37">$D$40*I32</f>
        <v>10.943501294512265</v>
      </c>
      <c r="K32" s="5">
        <f aca="true" t="shared" si="12" ref="K32:K37">D32-J32</f>
        <v>1.656498705487735</v>
      </c>
      <c r="L32" s="2">
        <f aca="true" t="shared" si="13" ref="L32:L37">K32^2/J32</f>
        <v>0.25074132011649175</v>
      </c>
    </row>
    <row r="33" spans="3:12" ht="12.75">
      <c r="C33" s="1">
        <v>0.7</v>
      </c>
      <c r="D33" s="5">
        <v>23.2</v>
      </c>
      <c r="E33">
        <f>C32+(C33-C32)/2</f>
        <v>0.675</v>
      </c>
      <c r="F33">
        <f t="shared" si="8"/>
        <v>0.725</v>
      </c>
      <c r="G33" s="2">
        <f t="shared" si="9"/>
        <v>0.14945326186770558</v>
      </c>
      <c r="H33" s="2">
        <f t="shared" si="9"/>
        <v>0.3645735176602817</v>
      </c>
      <c r="I33" s="2">
        <f t="shared" si="10"/>
        <v>0.2151202557925761</v>
      </c>
      <c r="J33" s="5">
        <f t="shared" si="11"/>
        <v>21.84756265163918</v>
      </c>
      <c r="K33" s="5">
        <f t="shared" si="12"/>
        <v>1.3524373483608194</v>
      </c>
      <c r="L33" s="2">
        <f t="shared" si="13"/>
        <v>0.08372040444081352</v>
      </c>
    </row>
    <row r="34" spans="3:12" ht="12.75">
      <c r="C34" s="1">
        <v>0.75</v>
      </c>
      <c r="D34" s="5">
        <v>23.5</v>
      </c>
      <c r="E34">
        <f>C33+(C34-C33)/2</f>
        <v>0.725</v>
      </c>
      <c r="F34">
        <f t="shared" si="8"/>
        <v>0.775</v>
      </c>
      <c r="G34" s="2">
        <f t="shared" si="9"/>
        <v>0.3645735176602817</v>
      </c>
      <c r="H34" s="2">
        <f t="shared" si="9"/>
        <v>0.6354264823397183</v>
      </c>
      <c r="I34" s="2">
        <f t="shared" si="10"/>
        <v>0.27085296467943665</v>
      </c>
      <c r="J34" s="5">
        <f t="shared" si="11"/>
        <v>27.507763475894958</v>
      </c>
      <c r="K34" s="5">
        <f t="shared" si="12"/>
        <v>-4.007763475894958</v>
      </c>
      <c r="L34" s="2">
        <f t="shared" si="13"/>
        <v>0.5839139955086826</v>
      </c>
    </row>
    <row r="35" spans="3:12" ht="12.75">
      <c r="C35" s="1">
        <v>0.8</v>
      </c>
      <c r="D35" s="5">
        <v>22.9</v>
      </c>
      <c r="E35">
        <f>C34+(C35-C34)/2</f>
        <v>0.775</v>
      </c>
      <c r="F35">
        <f t="shared" si="8"/>
        <v>0.825</v>
      </c>
      <c r="G35" s="2">
        <f t="shared" si="9"/>
        <v>0.6354264823397183</v>
      </c>
      <c r="H35" s="2">
        <f t="shared" si="9"/>
        <v>0.8505467381322944</v>
      </c>
      <c r="I35" s="2">
        <f t="shared" si="10"/>
        <v>0.2151202557925761</v>
      </c>
      <c r="J35" s="5">
        <f t="shared" si="11"/>
        <v>21.84756265163918</v>
      </c>
      <c r="K35" s="5">
        <f t="shared" si="12"/>
        <v>1.0524373483608187</v>
      </c>
      <c r="L35" s="2">
        <f t="shared" si="13"/>
        <v>0.050697846248842236</v>
      </c>
    </row>
    <row r="36" spans="3:12" ht="12.75">
      <c r="C36" s="1">
        <v>0.85</v>
      </c>
      <c r="D36" s="5">
        <v>9.6</v>
      </c>
      <c r="E36">
        <f>C35+(C36-C35)/2</f>
        <v>0.825</v>
      </c>
      <c r="F36">
        <f t="shared" si="8"/>
        <v>0.875</v>
      </c>
      <c r="G36" s="2">
        <f t="shared" si="9"/>
        <v>0.8505467381322944</v>
      </c>
      <c r="H36" s="2">
        <f t="shared" si="9"/>
        <v>0.9583010371028131</v>
      </c>
      <c r="I36" s="2">
        <f t="shared" si="10"/>
        <v>0.10775429897051869</v>
      </c>
      <c r="J36" s="5">
        <f t="shared" si="11"/>
        <v>10.943501294512265</v>
      </c>
      <c r="K36" s="5">
        <f t="shared" si="12"/>
        <v>-1.343501294512265</v>
      </c>
      <c r="L36" s="2">
        <f t="shared" si="13"/>
        <v>0.1649376812575758</v>
      </c>
    </row>
    <row r="37" spans="3:12" ht="12.75">
      <c r="C37" s="1">
        <v>0.9</v>
      </c>
      <c r="D37" s="5">
        <v>4.4</v>
      </c>
      <c r="E37">
        <f>C36+(C37-C36)/2</f>
        <v>0.875</v>
      </c>
      <c r="F37">
        <f>C37+(C37-C36)/2</f>
        <v>0.925</v>
      </c>
      <c r="G37" s="2">
        <f t="shared" si="9"/>
        <v>0.9583010371028131</v>
      </c>
      <c r="H37" s="2">
        <f t="shared" si="9"/>
        <v>0.9923209495326383</v>
      </c>
      <c r="I37" s="2">
        <f t="shared" si="10"/>
        <v>0.03401991242982516</v>
      </c>
      <c r="J37" s="5">
        <f t="shared" si="11"/>
        <v>3.455054315901077</v>
      </c>
      <c r="K37" s="5">
        <f t="shared" si="12"/>
        <v>0.9449456840989234</v>
      </c>
      <c r="L37" s="2">
        <f t="shared" si="13"/>
        <v>0.2584394525399259</v>
      </c>
    </row>
    <row r="39" spans="3:12" ht="12.75">
      <c r="C39" s="4" t="s">
        <v>19</v>
      </c>
      <c r="D39" s="5">
        <f>SUM(D31:D37)</f>
        <v>100</v>
      </c>
      <c r="H39" s="4" t="s">
        <v>14</v>
      </c>
      <c r="I39" s="2">
        <f>SUM(I31:I37)</f>
        <v>0.9846418990652765</v>
      </c>
      <c r="K39" s="4" t="s">
        <v>13</v>
      </c>
      <c r="L39" s="2">
        <f>SUM(L31:L37)</f>
        <v>1.4268893844568475</v>
      </c>
    </row>
    <row r="40" spans="3:4" ht="12.75">
      <c r="C40" s="4" t="s">
        <v>15</v>
      </c>
      <c r="D40" s="5">
        <f>D39/I39</f>
        <v>101.55976512367623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Термитник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Термист</dc:creator>
  <cp:keywords/>
  <dc:description/>
  <cp:lastModifiedBy>Термист</cp:lastModifiedBy>
  <cp:lastPrinted>2010-08-21T06:11:19Z</cp:lastPrinted>
  <dcterms:created xsi:type="dcterms:W3CDTF">2010-08-16T16:53:38Z</dcterms:created>
  <dcterms:modified xsi:type="dcterms:W3CDTF">2010-08-27T11:04:42Z</dcterms:modified>
  <cp:category/>
  <cp:version/>
  <cp:contentType/>
  <cp:contentStatus/>
</cp:coreProperties>
</file>